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<sst xmlns="http://schemas.openxmlformats.org/spreadsheetml/2006/main" count="82" uniqueCount="49">
  <si>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2D</t>
  </si>
  <si>
    <t>a</t>
  </si>
  <si>
    <t>b</t>
  </si>
  <si>
    <t>c</t>
  </si>
  <si>
    <t>x</t>
  </si>
  <si>
    <t>y</t>
  </si>
  <si>
    <t>cb</t>
  </si>
  <si>
    <t>ab</t>
  </si>
  <si>
    <t>3D</t>
  </si>
  <si>
    <t>d</t>
  </si>
  <si>
    <t>e</t>
  </si>
  <si>
    <t>z</t>
  </si>
  <si>
    <t>ac</t>
  </si>
  <si>
    <t>bc</t>
  </si>
  <si>
    <t>dc</t>
  </si>
  <si>
    <t>cos(acb)</t>
  </si>
  <si>
    <t>acb</t>
  </si>
  <si>
    <t>cos(bcd)</t>
  </si>
  <si>
    <t>a┴</t>
  </si>
  <si>
    <t>d┴</t>
  </si>
  <si>
    <t>norm</t>
  </si>
  <si>
    <t>cos(a┴cd┴)</t>
  </si>
  <si>
    <t>a┴cd┴</t>
  </si>
  <si>
    <t>4D</t>
  </si>
  <si>
    <t>a -----------</t>
  </si>
  <si>
    <t>w</t>
  </si>
  <si>
    <t>ec</t>
  </si>
  <si>
    <r>
      <t>b</t>
    </r>
    <r>
      <rPr>
        <sz val="10"/>
        <rFont val="Arial"/>
        <family val="0"/>
      </rPr>
      <t xml:space="preserve"> -----------</t>
    </r>
  </si>
  <si>
    <r>
      <t>c</t>
    </r>
    <r>
      <rPr>
        <sz val="10"/>
        <rFont val="Arial"/>
        <family val="0"/>
      </rPr>
      <t xml:space="preserve"> -----------</t>
    </r>
  </si>
  <si>
    <t>cos(ecb)</t>
  </si>
  <si>
    <t>cos(dcb)</t>
  </si>
  <si>
    <t>e┴</t>
  </si>
  <si>
    <t>cos(d┴ce┴)</t>
  </si>
  <si>
    <r>
      <t>a</t>
    </r>
    <r>
      <rPr>
        <sz val="10"/>
        <rFont val="Arial"/>
        <family val="2"/>
      </rPr>
      <t>╧</t>
    </r>
  </si>
  <si>
    <t>e╧</t>
  </si>
  <si>
    <t>cos(a╧ce╧)</t>
  </si>
  <si>
    <t>a╧ce╧</t>
  </si>
  <si>
    <t>cartesian directions</t>
  </si>
  <si>
    <t>component of ac within subspace abc perpendicular to bc</t>
  </si>
  <si>
    <t>component of dc within subspace bcd perpendicular to bc</t>
  </si>
  <si>
    <t>componenr of ec within subspace bce perpendicular to bc</t>
  </si>
  <si>
    <r>
      <t>dihedral angle between a</t>
    </r>
    <r>
      <rPr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and </t>
    </r>
    <r>
      <rPr>
        <sz val="10"/>
        <color indexed="10"/>
        <rFont val="Arial"/>
        <family val="2"/>
      </rPr>
      <t>b</t>
    </r>
    <r>
      <rPr>
        <sz val="10"/>
        <rFont val="Arial"/>
        <family val="0"/>
      </rPr>
      <t>c</t>
    </r>
  </si>
  <si>
    <r>
      <t xml:space="preserve">component of ac within subspace abc perpendicular to </t>
    </r>
    <r>
      <rPr>
        <sz val="10"/>
        <color indexed="10"/>
        <rFont val="Arial"/>
        <family val="2"/>
      </rPr>
      <t>bc</t>
    </r>
  </si>
  <si>
    <r>
      <t xml:space="preserve">component of dc within subspace bcd perpendicular to </t>
    </r>
    <r>
      <rPr>
        <sz val="10"/>
        <color indexed="10"/>
        <rFont val="Arial"/>
        <family val="2"/>
      </rPr>
      <t>bc</t>
    </r>
  </si>
  <si>
    <r>
      <t>dihedral angle between a</t>
    </r>
    <r>
      <rPr>
        <sz val="10"/>
        <color indexed="10"/>
        <rFont val="Arial"/>
        <family val="2"/>
      </rPr>
      <t>bc</t>
    </r>
    <r>
      <rPr>
        <sz val="10"/>
        <rFont val="Arial"/>
        <family val="0"/>
      </rPr>
      <t xml:space="preserve"> and </t>
    </r>
    <r>
      <rPr>
        <sz val="10"/>
        <color indexed="10"/>
        <rFont val="Arial"/>
        <family val="2"/>
      </rPr>
      <t>bc</t>
    </r>
    <r>
      <rPr>
        <sz val="10"/>
        <rFont val="Arial"/>
        <family val="0"/>
      </rPr>
      <t>d</t>
    </r>
  </si>
  <si>
    <r>
      <t xml:space="preserve">component of ac within subspace abcd perpendicular to </t>
    </r>
    <r>
      <rPr>
        <sz val="10"/>
        <color indexed="10"/>
        <rFont val="Arial"/>
        <family val="2"/>
      </rPr>
      <t>bcd</t>
    </r>
  </si>
  <si>
    <r>
      <t xml:space="preserve">component of ec within subspace bcde perpendicular to </t>
    </r>
    <r>
      <rPr>
        <sz val="10"/>
        <color indexed="10"/>
        <rFont val="Arial"/>
        <family val="2"/>
      </rPr>
      <t>bcd</t>
    </r>
  </si>
  <si>
    <r>
      <t>dihedral angle between a</t>
    </r>
    <r>
      <rPr>
        <sz val="10"/>
        <color indexed="10"/>
        <rFont val="Arial"/>
        <family val="2"/>
      </rPr>
      <t>bcd</t>
    </r>
    <r>
      <rPr>
        <sz val="10"/>
        <rFont val="Arial"/>
        <family val="0"/>
      </rPr>
      <t xml:space="preserve"> and </t>
    </r>
    <r>
      <rPr>
        <sz val="10"/>
        <color indexed="10"/>
        <rFont val="Arial"/>
        <family val="2"/>
      </rPr>
      <t>bcd</t>
    </r>
    <r>
      <rPr>
        <sz val="10"/>
        <rFont val="Arial"/>
        <family val="0"/>
      </rPr>
      <t>e</t>
    </r>
  </si>
  <si>
    <r>
      <t xml:space="preserve">Calculation of </t>
    </r>
    <r>
      <rPr>
        <b/>
        <sz val="14"/>
        <rFont val="Arial"/>
        <family val="2"/>
      </rPr>
      <t>dihedral angles</t>
    </r>
    <r>
      <rPr>
        <sz val="14"/>
        <rFont val="Arial"/>
        <family val="2"/>
      </rPr>
      <t xml:space="preserve"> by means of </t>
    </r>
    <r>
      <rPr>
        <b/>
        <sz val="14"/>
        <rFont val="Arial"/>
        <family val="2"/>
      </rPr>
      <t>cartesian vertex coordinates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</si>
</sst>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1" topLeftCell="BM44" activePane="bottomLeft" state="frozen"/>
      <selection pane="topLeft" activeCell="A1" sqref="A1"/>
      <selection pane="bottomLeft" activeCell="E76" sqref="E76"/>
    </sheetView>
  </sheetViews>
  <sheetFormatPr defaultColWidth="11.421875" defaultRowHeight="12.75"/>
  <sheetData>
    <row r="1" s="7" customFormat="1" ht="18">
      <c r="A1" s="7" t="s">
        <v>48</v>
      </c>
    </row>
    <row r="3" s="3" customFormat="1" ht="12.75">
      <c r="A3" s="2" t="s">
        <v>0</v>
      </c>
    </row>
    <row r="4" spans="1:3" ht="12.75">
      <c r="A4" t="s">
        <v>24</v>
      </c>
      <c r="B4" s="1" t="s">
        <v>27</v>
      </c>
      <c r="C4" t="s">
        <v>3</v>
      </c>
    </row>
    <row r="6" spans="2:7" ht="12.75">
      <c r="B6" s="6" t="s">
        <v>4</v>
      </c>
      <c r="C6" s="6" t="s">
        <v>5</v>
      </c>
      <c r="G6" t="s">
        <v>37</v>
      </c>
    </row>
    <row r="7" spans="1:3" ht="12.75">
      <c r="A7" s="9" t="s">
        <v>1</v>
      </c>
      <c r="B7" s="12">
        <v>1</v>
      </c>
      <c r="C7" s="12">
        <v>0</v>
      </c>
    </row>
    <row r="8" spans="1:3" ht="12.75">
      <c r="A8" s="11" t="s">
        <v>2</v>
      </c>
      <c r="B8" s="12">
        <v>0</v>
      </c>
      <c r="C8" s="12">
        <v>0</v>
      </c>
    </row>
    <row r="9" spans="1:3" ht="12.75">
      <c r="A9" s="9" t="s">
        <v>3</v>
      </c>
      <c r="B9" s="12">
        <v>0</v>
      </c>
      <c r="C9" s="12">
        <v>1</v>
      </c>
    </row>
    <row r="10" spans="1:5" ht="12.75">
      <c r="A10" s="10"/>
      <c r="E10" s="6" t="s">
        <v>20</v>
      </c>
    </row>
    <row r="11" spans="1:5" ht="12.75">
      <c r="A11" s="10" t="s">
        <v>7</v>
      </c>
      <c r="B11">
        <f>B7-B8</f>
        <v>1</v>
      </c>
      <c r="C11">
        <f>C7-C8</f>
        <v>0</v>
      </c>
      <c r="E11">
        <f>SQRT(B11^2+C11^2)</f>
        <v>1</v>
      </c>
    </row>
    <row r="12" spans="1:5" ht="12.75">
      <c r="A12" s="10" t="s">
        <v>6</v>
      </c>
      <c r="B12">
        <f>B9-B8</f>
        <v>0</v>
      </c>
      <c r="C12">
        <f>C9-C8</f>
        <v>1</v>
      </c>
      <c r="E12">
        <f>SQRT(B12^2+C12^2)</f>
        <v>1</v>
      </c>
    </row>
    <row r="13" ht="12.75">
      <c r="A13" s="10"/>
    </row>
    <row r="14" spans="1:2" ht="12.75">
      <c r="A14" s="10" t="s">
        <v>15</v>
      </c>
      <c r="B14" s="4">
        <f>(B11*B12+C11*C12)/E11/E12</f>
        <v>0</v>
      </c>
    </row>
    <row r="15" spans="1:7" ht="12.75">
      <c r="A15" s="10" t="s">
        <v>16</v>
      </c>
      <c r="B15" s="8">
        <f>ACOS(B14)*180/PI()</f>
        <v>90</v>
      </c>
      <c r="G15" t="s">
        <v>41</v>
      </c>
    </row>
    <row r="19" s="3" customFormat="1" ht="12.75">
      <c r="A19" s="2" t="s">
        <v>8</v>
      </c>
    </row>
    <row r="20" ht="12.75">
      <c r="B20" s="5" t="s">
        <v>2</v>
      </c>
    </row>
    <row r="21" spans="1:3" ht="12.75">
      <c r="A21" t="s">
        <v>24</v>
      </c>
      <c r="B21" s="1" t="s">
        <v>28</v>
      </c>
      <c r="C21" t="s">
        <v>9</v>
      </c>
    </row>
    <row r="23" spans="2:8" ht="12.75">
      <c r="B23" s="6" t="s">
        <v>4</v>
      </c>
      <c r="C23" s="6" t="s">
        <v>5</v>
      </c>
      <c r="D23" s="6" t="s">
        <v>11</v>
      </c>
      <c r="H23" t="s">
        <v>37</v>
      </c>
    </row>
    <row r="24" spans="1:4" ht="12.75">
      <c r="A24" s="9" t="s">
        <v>1</v>
      </c>
      <c r="B24" s="12">
        <v>1</v>
      </c>
      <c r="C24" s="12">
        <v>-1</v>
      </c>
      <c r="D24" s="12">
        <v>0</v>
      </c>
    </row>
    <row r="25" spans="1:4" ht="12.75">
      <c r="A25" s="9" t="s">
        <v>2</v>
      </c>
      <c r="B25" s="12">
        <v>0</v>
      </c>
      <c r="C25" s="12">
        <v>0</v>
      </c>
      <c r="D25" s="12">
        <f>SQRT(2)</f>
        <v>1.4142135623730951</v>
      </c>
    </row>
    <row r="26" spans="1:4" ht="12.75">
      <c r="A26" s="11" t="s">
        <v>3</v>
      </c>
      <c r="B26" s="12">
        <v>1</v>
      </c>
      <c r="C26" s="12">
        <v>1</v>
      </c>
      <c r="D26" s="12">
        <v>0</v>
      </c>
    </row>
    <row r="27" spans="1:4" ht="12.75">
      <c r="A27" s="9" t="s">
        <v>9</v>
      </c>
      <c r="B27" s="12">
        <v>-1</v>
      </c>
      <c r="C27" s="12">
        <v>1</v>
      </c>
      <c r="D27" s="12">
        <v>0</v>
      </c>
    </row>
    <row r="28" spans="1:6" ht="12.75">
      <c r="A28" s="10"/>
      <c r="F28" s="6" t="s">
        <v>20</v>
      </c>
    </row>
    <row r="29" spans="1:6" ht="12.75">
      <c r="A29" s="10" t="s">
        <v>12</v>
      </c>
      <c r="B29">
        <f>B24-B26</f>
        <v>0</v>
      </c>
      <c r="C29">
        <f>C24-C26</f>
        <v>-2</v>
      </c>
      <c r="D29">
        <f>D24-D26</f>
        <v>0</v>
      </c>
      <c r="F29">
        <f>SQRT(B29^2+C29^2+D29^2)</f>
        <v>2</v>
      </c>
    </row>
    <row r="30" spans="1:6" ht="12.75">
      <c r="A30" s="10" t="s">
        <v>13</v>
      </c>
      <c r="B30">
        <f>B25-B26</f>
        <v>-1</v>
      </c>
      <c r="C30">
        <f>C25-C26</f>
        <v>-1</v>
      </c>
      <c r="D30">
        <f>D25-D26</f>
        <v>1.4142135623730951</v>
      </c>
      <c r="F30">
        <f>SQRT(B30^2+C30^2+D30^2)</f>
        <v>2</v>
      </c>
    </row>
    <row r="31" spans="1:6" ht="12.75">
      <c r="A31" s="10" t="s">
        <v>14</v>
      </c>
      <c r="B31">
        <f>B27-B26</f>
        <v>-2</v>
      </c>
      <c r="C31">
        <f>C27-C26</f>
        <v>0</v>
      </c>
      <c r="D31">
        <f>D27-D26</f>
        <v>0</v>
      </c>
      <c r="F31">
        <f>SQRT(B31^2+C31^2+D31^2)</f>
        <v>2</v>
      </c>
    </row>
    <row r="32" ht="12.75">
      <c r="A32" s="10"/>
    </row>
    <row r="33" spans="1:2" ht="12.75">
      <c r="A33" s="10" t="s">
        <v>15</v>
      </c>
      <c r="B33">
        <f>(B29*B30+C29*C30+D29*D30)/F29/F30</f>
        <v>0.5</v>
      </c>
    </row>
    <row r="34" spans="1:2" ht="12.75">
      <c r="A34" s="10" t="s">
        <v>17</v>
      </c>
      <c r="B34">
        <f>(B30*B31+C30*C31+D30*D31)/F30/F31</f>
        <v>0.5</v>
      </c>
    </row>
    <row r="35" ht="12.75">
      <c r="A35" s="10"/>
    </row>
    <row r="36" spans="1:8" ht="12.75">
      <c r="A36" s="10" t="s">
        <v>18</v>
      </c>
      <c r="B36">
        <f>B29-$B$33*B30*$F$29/$F$30</f>
        <v>0.5</v>
      </c>
      <c r="C36">
        <f>C29-$B$33*C30*$F$29/$F$30</f>
        <v>-1.5</v>
      </c>
      <c r="D36">
        <f>D29-$B$33*D30*$F$29/$F$30</f>
        <v>-0.7071067811865476</v>
      </c>
      <c r="F36">
        <f>SQRT(B36^2+C36^2+D36^2)</f>
        <v>1.7320508075688772</v>
      </c>
      <c r="H36" t="s">
        <v>42</v>
      </c>
    </row>
    <row r="37" spans="1:8" ht="12.75">
      <c r="A37" s="10" t="s">
        <v>19</v>
      </c>
      <c r="B37">
        <f>B31-$B$34*B30*$F$31/$F$30</f>
        <v>-1.5</v>
      </c>
      <c r="C37">
        <f>C31-$B$34*C30*$F$31/$F$30</f>
        <v>0.5</v>
      </c>
      <c r="D37">
        <f>D31-$B$34*D30*$F$31/$F$30</f>
        <v>-0.7071067811865476</v>
      </c>
      <c r="F37">
        <f>SQRT(B37^2+C37^2+D37^2)</f>
        <v>1.7320508075688772</v>
      </c>
      <c r="H37" t="s">
        <v>43</v>
      </c>
    </row>
    <row r="38" ht="12.75">
      <c r="A38" s="10"/>
    </row>
    <row r="39" spans="1:2" ht="12.75">
      <c r="A39" s="10" t="s">
        <v>21</v>
      </c>
      <c r="B39" s="4">
        <f>(B36*B37+C36*C37+D36*D37)/F36/F37</f>
        <v>-0.3333333333333333</v>
      </c>
    </row>
    <row r="40" spans="1:8" ht="12.75">
      <c r="A40" s="10" t="s">
        <v>22</v>
      </c>
      <c r="B40" s="8">
        <f>ACOS(B39)*180/PI()</f>
        <v>109.47122063449069</v>
      </c>
      <c r="H40" t="s">
        <v>44</v>
      </c>
    </row>
    <row r="44" s="3" customFormat="1" ht="12.75">
      <c r="A44" s="2" t="s">
        <v>23</v>
      </c>
    </row>
    <row r="45" ht="12.75">
      <c r="B45" s="5" t="s">
        <v>2</v>
      </c>
    </row>
    <row r="46" spans="1:3" ht="12.75">
      <c r="A46" t="s">
        <v>24</v>
      </c>
      <c r="B46" s="1" t="s">
        <v>28</v>
      </c>
      <c r="C46" t="s">
        <v>10</v>
      </c>
    </row>
    <row r="47" ht="12.75">
      <c r="B47" s="5" t="s">
        <v>9</v>
      </c>
    </row>
    <row r="49" spans="2:9" ht="12.75">
      <c r="B49" s="6" t="s">
        <v>4</v>
      </c>
      <c r="C49" s="6" t="s">
        <v>5</v>
      </c>
      <c r="D49" s="6" t="s">
        <v>11</v>
      </c>
      <c r="E49" s="6" t="s">
        <v>25</v>
      </c>
      <c r="I49" t="s">
        <v>37</v>
      </c>
    </row>
    <row r="50" spans="1:5" ht="12.75">
      <c r="A50" s="9" t="s">
        <v>1</v>
      </c>
      <c r="B50" s="12">
        <v>0</v>
      </c>
      <c r="C50" s="12">
        <v>0.438109260099277</v>
      </c>
      <c r="D50" s="12">
        <v>0</v>
      </c>
      <c r="E50" s="12">
        <v>0</v>
      </c>
    </row>
    <row r="51" spans="1:5" ht="12.75">
      <c r="A51" s="9" t="s">
        <v>2</v>
      </c>
      <c r="B51" s="12">
        <v>0.262865556059566</v>
      </c>
      <c r="C51" s="12">
        <v>-0.087621852019855</v>
      </c>
      <c r="D51" s="12">
        <v>0.809016994374947</v>
      </c>
      <c r="E51" s="12">
        <v>0</v>
      </c>
    </row>
    <row r="52" spans="1:5" ht="12.75">
      <c r="A52" s="11" t="s">
        <v>3</v>
      </c>
      <c r="B52" s="12">
        <v>0.850650808352039</v>
      </c>
      <c r="C52" s="12">
        <v>-0.087621852019855</v>
      </c>
      <c r="D52" s="12">
        <v>0</v>
      </c>
      <c r="E52" s="12">
        <v>0</v>
      </c>
    </row>
    <row r="53" spans="1:5" ht="12.75">
      <c r="A53" s="9" t="s">
        <v>9</v>
      </c>
      <c r="B53" s="12">
        <v>0.850650808352039</v>
      </c>
      <c r="C53" s="12">
        <v>0.861784130560566</v>
      </c>
      <c r="D53" s="12">
        <v>0</v>
      </c>
      <c r="E53" s="12">
        <f>SQRT(1-(C53-C52)^2)</f>
        <v>0.31405139745033006</v>
      </c>
    </row>
    <row r="54" spans="1:5" ht="12.75">
      <c r="A54" s="9" t="s">
        <v>10</v>
      </c>
      <c r="B54" s="12">
        <v>0.262865556059566</v>
      </c>
      <c r="C54" s="12">
        <v>-0.087621852019855</v>
      </c>
      <c r="D54" s="12">
        <v>-0.809016994374947</v>
      </c>
      <c r="E54" s="12">
        <v>0</v>
      </c>
    </row>
    <row r="55" spans="1:7" ht="12.75">
      <c r="A55" s="10"/>
      <c r="G55" s="6" t="s">
        <v>20</v>
      </c>
    </row>
    <row r="56" spans="1:7" ht="12.75">
      <c r="A56" s="10" t="s">
        <v>12</v>
      </c>
      <c r="B56">
        <f>B50-B52</f>
        <v>-0.850650808352039</v>
      </c>
      <c r="C56">
        <f>C50-C52</f>
        <v>0.5257311121191319</v>
      </c>
      <c r="D56">
        <f>D50-D52</f>
        <v>0</v>
      </c>
      <c r="E56">
        <f>E50-E52</f>
        <v>0</v>
      </c>
      <c r="G56">
        <f>SQRT(B56^2+C56^2+D56^2+E56^2)</f>
        <v>0.9999999999999983</v>
      </c>
    </row>
    <row r="57" spans="1:7" ht="12.75">
      <c r="A57" s="10" t="s">
        <v>13</v>
      </c>
      <c r="B57">
        <f>B51-B52</f>
        <v>-0.5877852522924729</v>
      </c>
      <c r="C57">
        <f>C51-C52</f>
        <v>0</v>
      </c>
      <c r="D57">
        <f>D51-D52</f>
        <v>0.809016994374947</v>
      </c>
      <c r="E57">
        <f>E51-E52</f>
        <v>0</v>
      </c>
      <c r="G57">
        <f>SQRT(B57^2+C57^2+D57^2+E57^2)</f>
        <v>0.9999999999999996</v>
      </c>
    </row>
    <row r="58" spans="1:7" ht="12.75">
      <c r="A58" s="10" t="s">
        <v>14</v>
      </c>
      <c r="B58">
        <f>B53-B52</f>
        <v>0</v>
      </c>
      <c r="C58">
        <f>C53-C52</f>
        <v>0.9494059825804211</v>
      </c>
      <c r="D58">
        <f>D53-D52</f>
        <v>0</v>
      </c>
      <c r="E58">
        <f>E53-E52</f>
        <v>0.31405139745033006</v>
      </c>
      <c r="G58">
        <f>SQRT(B58^2+C58^2+D58^2+E58^2)</f>
        <v>1</v>
      </c>
    </row>
    <row r="59" spans="1:7" ht="12.75">
      <c r="A59" s="10" t="s">
        <v>26</v>
      </c>
      <c r="B59">
        <f>B54-B52</f>
        <v>-0.5877852522924729</v>
      </c>
      <c r="C59">
        <f>C54-C52</f>
        <v>0</v>
      </c>
      <c r="D59">
        <f>D54-D52</f>
        <v>-0.809016994374947</v>
      </c>
      <c r="E59">
        <f>E54-E52</f>
        <v>0</v>
      </c>
      <c r="G59">
        <f>SQRT(B59^2+C59^2+D59^2+E59^2)</f>
        <v>0.9999999999999996</v>
      </c>
    </row>
    <row r="60" ht="12.75">
      <c r="A60" s="10"/>
    </row>
    <row r="61" spans="1:2" ht="12.75">
      <c r="A61" s="10" t="s">
        <v>15</v>
      </c>
      <c r="B61">
        <f>(B56*B57+C56*C57+D56*D57+E56*E57)/G56/G57</f>
        <v>0.5000000000000003</v>
      </c>
    </row>
    <row r="62" spans="1:2" ht="12.75">
      <c r="A62" s="10" t="s">
        <v>30</v>
      </c>
      <c r="B62">
        <f>(B57*B58+C57*C58+D57*D58+E57*E58)/G57/G58</f>
        <v>0</v>
      </c>
    </row>
    <row r="63" spans="1:2" ht="12.75">
      <c r="A63" s="10" t="s">
        <v>29</v>
      </c>
      <c r="B63">
        <f>(B57*B59+C57*C59+D57*D59+E57*E59)/G57/G59</f>
        <v>-0.30901699437494723</v>
      </c>
    </row>
    <row r="64" ht="12.75">
      <c r="A64" s="10"/>
    </row>
    <row r="65" spans="1:9" ht="12.75">
      <c r="A65" s="10" t="s">
        <v>18</v>
      </c>
      <c r="B65">
        <f>B56-$B$61*B57*$G$56/$G$57</f>
        <v>-0.5567581822058028</v>
      </c>
      <c r="C65">
        <f>C56-$B$61*C57*$G$56/$G$57</f>
        <v>0.5257311121191319</v>
      </c>
      <c r="D65">
        <f>D56-$B$61*D57*$G$56/$G$57</f>
        <v>-0.4045084971874733</v>
      </c>
      <c r="E65">
        <f>E56-$B$61*E57*$G$56/$G$57</f>
        <v>0</v>
      </c>
      <c r="G65">
        <f>SQRT(B65^2+C65^2+D65^2+E65^2)</f>
        <v>0.866025403784437</v>
      </c>
      <c r="I65" t="s">
        <v>38</v>
      </c>
    </row>
    <row r="66" spans="1:9" ht="12.75">
      <c r="A66" s="10" t="s">
        <v>19</v>
      </c>
      <c r="B66">
        <f>B58-$B$62*B57*$G$58/$G$57</f>
        <v>0</v>
      </c>
      <c r="C66">
        <f>C58-$B$62*C57*$G$58/$G$57</f>
        <v>0.9494059825804211</v>
      </c>
      <c r="D66">
        <f>D58-$B$62*D57*$G$58/$G$57</f>
        <v>0</v>
      </c>
      <c r="E66">
        <f>E58-$B$62*E57*$G$58/$G$57</f>
        <v>0.31405139745033006</v>
      </c>
      <c r="G66">
        <f>SQRT(B66^2+C66^2+D66^2+E66^2)</f>
        <v>1</v>
      </c>
      <c r="I66" t="s">
        <v>39</v>
      </c>
    </row>
    <row r="67" spans="1:9" ht="12.75">
      <c r="A67" s="10" t="s">
        <v>31</v>
      </c>
      <c r="B67">
        <f>B59-$B$63*B57*$G$59/$G$57</f>
        <v>-0.769420884293813</v>
      </c>
      <c r="C67">
        <f>C59-$B$63*C57*$G$59/$G$57</f>
        <v>0</v>
      </c>
      <c r="D67">
        <f>D59-$B$63*D57*$G$59/$G$57</f>
        <v>-0.5590169943749472</v>
      </c>
      <c r="E67">
        <f>E59-$B$63*E57*$G$59/$G$57</f>
        <v>0</v>
      </c>
      <c r="G67">
        <f>SQRT(B67^2+C67^2+D67^2+E67^2)</f>
        <v>0.9510565162951531</v>
      </c>
      <c r="I67" t="s">
        <v>40</v>
      </c>
    </row>
    <row r="68" ht="12.75">
      <c r="A68" s="10"/>
    </row>
    <row r="69" spans="1:2" ht="12.75">
      <c r="A69" s="10" t="s">
        <v>21</v>
      </c>
      <c r="B69">
        <f>(B65*B66+C65*C66+D65*D66+E65*E66)/G65/G66</f>
        <v>0.5763482928946521</v>
      </c>
    </row>
    <row r="70" spans="1:2" ht="12.75">
      <c r="A70" s="10" t="s">
        <v>32</v>
      </c>
      <c r="B70">
        <f>(B66*B67+C66*C67+D66*D67+E66*E67)/G66/G67</f>
        <v>0</v>
      </c>
    </row>
    <row r="71" ht="12.75">
      <c r="A71" s="10"/>
    </row>
    <row r="72" spans="1:9" ht="12.75">
      <c r="A72" s="10" t="s">
        <v>33</v>
      </c>
      <c r="B72">
        <f>B65-$B$69*B66*$G$65/$G$66</f>
        <v>-0.5567581822058028</v>
      </c>
      <c r="C72">
        <f>C65-$B$69*C66*$G$65/$G$66</f>
        <v>0.051851955457238086</v>
      </c>
      <c r="D72">
        <f>D65-$B$69*D66*$G$65/$G$66</f>
        <v>-0.4045084971874733</v>
      </c>
      <c r="E72">
        <f>E65-$B$69*E66*$G$65/$G$66</f>
        <v>-0.156753184731112</v>
      </c>
      <c r="G72">
        <f>SQRT(B72^2+C72^2+D72^2+E72^2)</f>
        <v>0.7077195659002677</v>
      </c>
      <c r="I72" t="s">
        <v>45</v>
      </c>
    </row>
    <row r="73" spans="1:9" ht="12.75">
      <c r="A73" s="10" t="s">
        <v>34</v>
      </c>
      <c r="B73">
        <f>B67-$B$70*B66*$G$67/$G$66</f>
        <v>-0.769420884293813</v>
      </c>
      <c r="C73">
        <f>C67-$B$70*C66*$G$67/$G$66</f>
        <v>0</v>
      </c>
      <c r="D73">
        <f>D67-$B$70*D66*$G$67/$G$66</f>
        <v>-0.5590169943749472</v>
      </c>
      <c r="E73">
        <f>E67-$B$70*E66*$G$67/$G$66</f>
        <v>0</v>
      </c>
      <c r="G73">
        <f>SQRT(B73^2+C73^2+D73^2+E73^2)</f>
        <v>0.9510565162951531</v>
      </c>
      <c r="I73" t="s">
        <v>46</v>
      </c>
    </row>
    <row r="74" ht="12.75">
      <c r="A74" s="10"/>
    </row>
    <row r="75" spans="1:2" ht="12.75">
      <c r="A75" s="10" t="s">
        <v>35</v>
      </c>
      <c r="B75" s="4">
        <f>(B72*B73+C72*C73+D72*D73+E72*E73)/G72/G73</f>
        <v>0.9724062939536792</v>
      </c>
    </row>
    <row r="76" spans="1:9" ht="12.75">
      <c r="A76" s="10" t="s">
        <v>36</v>
      </c>
      <c r="B76" s="8">
        <f>ACOS(B75)*180/PI()</f>
        <v>13.491069739248783</v>
      </c>
      <c r="I76" t="s">
        <v>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rklitzing</dc:creator>
  <cp:keywords/>
  <dc:description/>
  <cp:lastModifiedBy>Richard</cp:lastModifiedBy>
  <dcterms:created xsi:type="dcterms:W3CDTF">2015-10-14T14:18:46Z</dcterms:created>
  <dcterms:modified xsi:type="dcterms:W3CDTF">2015-10-15T06:38:19Z</dcterms:modified>
  <cp:category/>
  <cp:version/>
  <cp:contentType/>
  <cp:contentStatus/>
</cp:coreProperties>
</file>